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123r3\A H I\IpTalks\"/>
    </mc:Choice>
  </mc:AlternateContent>
  <xr:revisionPtr revIDLastSave="0" documentId="13_ncr:1_{DAEA5D5A-2BE4-4244-9D0A-8DB5131571FD}" xr6:coauthVersionLast="47" xr6:coauthVersionMax="47" xr10:uidLastSave="{00000000-0000-0000-0000-000000000000}"/>
  <bookViews>
    <workbookView xWindow="-110" yWindow="-110" windowWidth="38620" windowHeight="21100" xr2:uid="{07998EE9-FE99-4034-BEED-CCF92BB29685}"/>
  </bookViews>
  <sheets>
    <sheet name="Algeb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A22" i="1"/>
  <c r="A32" i="1"/>
  <c r="A33" i="1" s="1"/>
  <c r="A34" i="1" s="1"/>
  <c r="A35" i="1" s="1"/>
  <c r="E29" i="1"/>
  <c r="F29" i="1" s="1"/>
  <c r="G29" i="1" s="1"/>
  <c r="H29" i="1" s="1"/>
  <c r="D29" i="1"/>
  <c r="A44" i="1" a="1"/>
  <c r="A44" i="1" s="1"/>
  <c r="A23" i="1"/>
  <c r="A8" i="1"/>
  <c r="A9" i="1" s="1"/>
  <c r="A11" i="1" s="1"/>
  <c r="H1" i="1"/>
  <c r="A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<sst xmlns="http://schemas.openxmlformats.org/spreadsheetml/2006/main" count="57" uniqueCount="41">
  <si>
    <t>How 'ad valorem' real estate taxes are shadow ownership of property</t>
  </si>
  <si>
    <t>V</t>
  </si>
  <si>
    <t>Value</t>
  </si>
  <si>
    <t>T</t>
  </si>
  <si>
    <t>Real estate taxes</t>
  </si>
  <si>
    <t>C%</t>
  </si>
  <si>
    <t>Inputs</t>
  </si>
  <si>
    <t>T%</t>
  </si>
  <si>
    <t>Real estate Taxes as a percentage of actual Value of the property</t>
  </si>
  <si>
    <t>=</t>
  </si>
  <si>
    <t>T% * V</t>
  </si>
  <si>
    <t>C% * V + T% * V</t>
  </si>
  <si>
    <t>(C%+ T%) * V</t>
  </si>
  <si>
    <t>C% * V</t>
  </si>
  <si>
    <t>G%</t>
  </si>
  <si>
    <t>Value derived by net formula below</t>
  </si>
  <si>
    <t>Taxes derived from the above</t>
  </si>
  <si>
    <t>NOI net</t>
  </si>
  <si>
    <t>NOI after taxes</t>
  </si>
  <si>
    <t>T% / (C% + T%)</t>
  </si>
  <si>
    <t>O%</t>
  </si>
  <si>
    <t>C% / (C% + T%)</t>
  </si>
  <si>
    <t>Percentage shadow ownership by government of the property (derived)</t>
  </si>
  <si>
    <t>Cap rate</t>
  </si>
  <si>
    <t>Tax rate</t>
  </si>
  <si>
    <t>PNOI</t>
  </si>
  <si>
    <t>(PNOI - T)/ C%</t>
  </si>
  <si>
    <t xml:space="preserve"> [ PNOI - (T% * V) ] / C%</t>
  </si>
  <si>
    <t>(PNOI - (T% * V)</t>
  </si>
  <si>
    <t>PNOI (C% + T%)</t>
  </si>
  <si>
    <t>Pre- Net Operating Income of the property (NOI before payment of Taxes)</t>
  </si>
  <si>
    <t>Capitalization rate forN OI (after-Taxes) to derive property value</t>
  </si>
  <si>
    <t xml:space="preserve">   (ignoring low-assessment/ high millage rate finagling as distractions)</t>
  </si>
  <si>
    <t>David A. Smith</t>
  </si>
  <si>
    <t>214 Cambridge Street, 2nd Floor</t>
  </si>
  <si>
    <t>Boston, MA   02114</t>
  </si>
  <si>
    <t>Affordable Housing Institute, Inc.</t>
  </si>
  <si>
    <t>www.affordablehousinginstitute.org</t>
  </si>
  <si>
    <t>dsmith@affordablehousinginstitute.org</t>
  </si>
  <si>
    <t>Copyright © 2024: Free distribution permitted</t>
  </si>
  <si>
    <t>Sensitivity analysis (below) demonstrates the practical range is 12.5%-25% of the property's 'pre-RET'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</si>
</sst>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164" formatCode="0.0%"/>
    <numFmt numFmtId="165" formatCode="[$-409]d\-mmm\-yy;@"/>
    <numFmt numFmtId="166" formatCode="_(&quot;$&quot;* #,##0_);_(&quot;$&quot;* \(#,##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8"/>
      <color rgb="FF0000F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8999603259376811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9" fontId="0" fillId="0" borderId="0" xfId="1" applyFont="1"/>
    <xf numFmtId="10" fontId="2" fillId="3" borderId="0" xfId="1" applyNumberFormat="1" applyFont="1" applyFill="1"/>
    <xf numFmtId="0" fontId="0" fillId="0" borderId="0" xfId="0" quotePrefix="1"/>
    <xf numFmtId="165" fontId="4" fillId="4" borderId="0" xfId="0" applyNumberFormat="1" applyFont="1" applyFill="1"/>
    <xf numFmtId="10" fontId="2" fillId="5" borderId="0" xfId="1" applyNumberFormat="1" applyFont="1" applyFill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42" fontId="0" fillId="0" borderId="0" xfId="0" applyNumberFormat="1"/>
    <xf numFmtId="5" fontId="2" fillId="2" borderId="0" xfId="0" applyNumberFormat="1" applyFont="1" applyFill="1"/>
    <xf numFmtId="166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164" fontId="0" fillId="0" borderId="0" xfId="1" applyNumberFormat="1" applyFont="1"/>
    <xf numFmtId="10" fontId="0" fillId="0" borderId="0" xfId="1" applyNumberFormat="1" applyFont="1"/>
    <xf numFmtId="10" fontId="0" fillId="0" borderId="0" xfId="0" applyNumberFormat="1"/>
    <xf numFmtId="164" fontId="0" fillId="3" borderId="1" xfId="1" applyNumberFormat="1" applyFont="1" applyFill="1" applyBorder="1"/>
    <xf numFmtId="164" fontId="0" fillId="3" borderId="2" xfId="1" applyNumberFormat="1" applyFont="1" applyFill="1" applyBorder="1"/>
    <xf numFmtId="164" fontId="0" fillId="3" borderId="3" xfId="1" applyNumberFormat="1" applyFont="1" applyFill="1" applyBorder="1"/>
    <xf numFmtId="164" fontId="0" fillId="3" borderId="4" xfId="1" applyNumberFormat="1" applyFont="1" applyFill="1" applyBorder="1"/>
    <xf numFmtId="164" fontId="0" fillId="3" borderId="0" xfId="1" applyNumberFormat="1" applyFont="1" applyFill="1"/>
    <xf numFmtId="164" fontId="0" fillId="3" borderId="5" xfId="1" applyNumberFormat="1" applyFont="1" applyFill="1" applyBorder="1"/>
    <xf numFmtId="164" fontId="0" fillId="3" borderId="6" xfId="1" applyNumberFormat="1" applyFont="1" applyFill="1" applyBorder="1"/>
    <xf numFmtId="164" fontId="0" fillId="3" borderId="7" xfId="1" applyNumberFormat="1" applyFont="1" applyFill="1" applyBorder="1"/>
    <xf numFmtId="164" fontId="0" fillId="3" borderId="8" xfId="1" applyNumberFormat="1" applyFont="1" applyFill="1" applyBorder="1"/>
    <xf numFmtId="0" fontId="7" fillId="2" borderId="0" xfId="0" applyFont="1" applyFill="1" applyAlignment="1">
      <alignment horizontal="center"/>
    </xf>
    <xf numFmtId="10" fontId="0" fillId="6" borderId="0" xfId="0" applyNumberFormat="1" applyFill="1"/>
    <xf numFmtId="0" fontId="0" fillId="6" borderId="0" xfId="0" applyFill="1"/>
    <xf numFmtId="10" fontId="8" fillId="6" borderId="0" xfId="2" applyNumberFormat="1" applyFill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CC"/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smith@affordablehousinginstitute.org" TargetMode="External"/><Relationship Id="rId1" Type="http://schemas.openxmlformats.org/officeDocument/2006/relationships/hyperlink" Target="http://www.affordablehousinginstitut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3FF72-5BC8-4282-AAE5-8EF43190C837}">
  <dimension ref="A1:H44"/>
  <sheetViews>
    <sheetView tabSelected="1" workbookViewId="0">
      <selection activeCell="A26" sqref="A26"/>
    </sheetView>
  </sheetViews>
  <sheetFormatPr defaultColWidth="10.7265625" defaultRowHeight="14.5" x14ac:dyDescent="0.35"/>
  <cols>
    <col min="1" max="1" width="11.54296875" bestFit="1" customWidth="1"/>
  </cols>
  <sheetData>
    <row r="1" spans="1:8" ht="16" x14ac:dyDescent="0.4">
      <c r="A1" s="13" t="s">
        <v>0</v>
      </c>
      <c r="H1" s="5">
        <f ca="1">TODAY()</f>
        <v>45591</v>
      </c>
    </row>
    <row r="3" spans="1:8" x14ac:dyDescent="0.35">
      <c r="A3" s="1" t="s">
        <v>6</v>
      </c>
    </row>
    <row r="4" spans="1:8" x14ac:dyDescent="0.35">
      <c r="A4" s="10">
        <v>100000</v>
      </c>
      <c r="B4" t="s">
        <v>25</v>
      </c>
      <c r="C4" t="s">
        <v>30</v>
      </c>
    </row>
    <row r="5" spans="1:8" x14ac:dyDescent="0.35">
      <c r="A5" s="3">
        <v>0.06</v>
      </c>
      <c r="B5" t="s">
        <v>5</v>
      </c>
      <c r="C5" t="s">
        <v>31</v>
      </c>
    </row>
    <row r="6" spans="1:8" x14ac:dyDescent="0.35">
      <c r="A6" s="6">
        <v>1.2500000000000001E-2</v>
      </c>
      <c r="B6" t="s">
        <v>7</v>
      </c>
      <c r="C6" t="s">
        <v>8</v>
      </c>
    </row>
    <row r="7" spans="1:8" x14ac:dyDescent="0.35">
      <c r="C7" s="4" t="s">
        <v>32</v>
      </c>
    </row>
    <row r="8" spans="1:8" x14ac:dyDescent="0.35">
      <c r="A8" s="9">
        <f>A4/(A5+A6)</f>
        <v>1379310.3448275863</v>
      </c>
      <c r="B8" t="s">
        <v>1</v>
      </c>
      <c r="C8" s="4" t="s">
        <v>15</v>
      </c>
    </row>
    <row r="9" spans="1:8" x14ac:dyDescent="0.35">
      <c r="A9" s="11">
        <f>A8*A6</f>
        <v>17241.37931034483</v>
      </c>
      <c r="B9" t="s">
        <v>3</v>
      </c>
      <c r="C9" s="4" t="s">
        <v>16</v>
      </c>
    </row>
    <row r="10" spans="1:8" x14ac:dyDescent="0.35">
      <c r="A10" s="11">
        <f>A4-A9</f>
        <v>82758.620689655174</v>
      </c>
      <c r="B10" t="s">
        <v>17</v>
      </c>
      <c r="C10" s="4" t="s">
        <v>18</v>
      </c>
    </row>
    <row r="11" spans="1:8" x14ac:dyDescent="0.35">
      <c r="A11" s="2">
        <f>A9/A4</f>
        <v>0.17241379310344829</v>
      </c>
      <c r="B11" t="s">
        <v>14</v>
      </c>
      <c r="C11" s="4" t="s">
        <v>22</v>
      </c>
    </row>
    <row r="13" spans="1:8" x14ac:dyDescent="0.35">
      <c r="B13" t="s">
        <v>1</v>
      </c>
      <c r="D13" s="7" t="s">
        <v>9</v>
      </c>
      <c r="E13" t="s">
        <v>2</v>
      </c>
    </row>
    <row r="14" spans="1:8" x14ac:dyDescent="0.35">
      <c r="B14" t="s">
        <v>3</v>
      </c>
      <c r="D14" s="7" t="s">
        <v>9</v>
      </c>
      <c r="E14" t="s">
        <v>4</v>
      </c>
    </row>
    <row r="15" spans="1:8" x14ac:dyDescent="0.35">
      <c r="D15" s="8"/>
    </row>
    <row r="16" spans="1:8" x14ac:dyDescent="0.35">
      <c r="B16" t="s">
        <v>1</v>
      </c>
      <c r="D16" s="7" t="s">
        <v>9</v>
      </c>
      <c r="E16" s="4" t="s">
        <v>26</v>
      </c>
    </row>
    <row r="17" spans="1:8" x14ac:dyDescent="0.35">
      <c r="B17" t="s">
        <v>3</v>
      </c>
      <c r="D17" s="7" t="s">
        <v>9</v>
      </c>
      <c r="E17" s="4" t="s">
        <v>10</v>
      </c>
    </row>
    <row r="18" spans="1:8" x14ac:dyDescent="0.35">
      <c r="B18" t="s">
        <v>1</v>
      </c>
      <c r="D18" s="7" t="s">
        <v>9</v>
      </c>
      <c r="E18" s="4" t="s">
        <v>27</v>
      </c>
    </row>
    <row r="19" spans="1:8" x14ac:dyDescent="0.35">
      <c r="B19" t="s">
        <v>13</v>
      </c>
      <c r="D19" s="7" t="s">
        <v>9</v>
      </c>
      <c r="E19" s="4" t="s">
        <v>28</v>
      </c>
    </row>
    <row r="20" spans="1:8" x14ac:dyDescent="0.35">
      <c r="B20" t="s">
        <v>11</v>
      </c>
      <c r="D20" s="7" t="s">
        <v>9</v>
      </c>
      <c r="E20" t="s">
        <v>25</v>
      </c>
    </row>
    <row r="21" spans="1:8" x14ac:dyDescent="0.35">
      <c r="B21" t="s">
        <v>12</v>
      </c>
      <c r="D21" s="7" t="s">
        <v>9</v>
      </c>
      <c r="E21" s="4" t="s">
        <v>29</v>
      </c>
    </row>
    <row r="22" spans="1:8" x14ac:dyDescent="0.35">
      <c r="A22" s="12">
        <f>A6/(A5+A6)</f>
        <v>0.17241379310344829</v>
      </c>
      <c r="B22" t="s">
        <v>14</v>
      </c>
      <c r="D22" s="7" t="s">
        <v>9</v>
      </c>
      <c r="E22" t="s">
        <v>19</v>
      </c>
    </row>
    <row r="23" spans="1:8" x14ac:dyDescent="0.35">
      <c r="A23" s="12">
        <f>A5/(A5+A6)</f>
        <v>0.82758620689655171</v>
      </c>
      <c r="B23" t="s">
        <v>20</v>
      </c>
      <c r="D23" s="7" t="s">
        <v>9</v>
      </c>
      <c r="E23" t="s">
        <v>21</v>
      </c>
    </row>
    <row r="25" spans="1:8" x14ac:dyDescent="0.35">
      <c r="A25" t="s">
        <v>40</v>
      </c>
    </row>
    <row r="28" spans="1:8" x14ac:dyDescent="0.35">
      <c r="A28" t="s">
        <v>24</v>
      </c>
      <c r="B28" s="27" t="s">
        <v>23</v>
      </c>
      <c r="C28" s="27"/>
      <c r="D28" s="27"/>
      <c r="E28" s="27"/>
      <c r="F28" s="27"/>
      <c r="G28" s="27"/>
      <c r="H28" s="27"/>
    </row>
    <row r="29" spans="1:8" x14ac:dyDescent="0.35">
      <c r="A29" s="15">
        <f>A6/(A5+A6)</f>
        <v>0.17241379310344829</v>
      </c>
      <c r="B29" s="15">
        <v>0.04</v>
      </c>
      <c r="C29" s="15">
        <v>4.4999999999999998E-2</v>
      </c>
      <c r="D29" s="15">
        <f>C29+C29-B29</f>
        <v>4.9999999999999996E-2</v>
      </c>
      <c r="E29" s="15">
        <f t="shared" ref="E29:H29" si="0">D29+D29-C29</f>
        <v>5.4999999999999993E-2</v>
      </c>
      <c r="F29" s="15">
        <f t="shared" si="0"/>
        <v>5.9999999999999991E-2</v>
      </c>
      <c r="G29" s="15">
        <f t="shared" si="0"/>
        <v>6.4999999999999988E-2</v>
      </c>
      <c r="H29" s="15">
        <f t="shared" si="0"/>
        <v>6.9999999999999979E-2</v>
      </c>
    </row>
    <row r="30" spans="1:8" x14ac:dyDescent="0.35">
      <c r="A30" s="16">
        <v>0.01</v>
      </c>
      <c r="B30" s="18">
        <f t="dataTable" ref="B30:H35" dt2D="1" dtr="1" r1="A5" r2="A6"/>
        <v>0.19999999999999998</v>
      </c>
      <c r="C30" s="19">
        <v>0.18181818181818182</v>
      </c>
      <c r="D30" s="19">
        <v>0.16666666666666669</v>
      </c>
      <c r="E30" s="19">
        <v>0.15384615384615388</v>
      </c>
      <c r="F30" s="19">
        <v>0.14285714285714288</v>
      </c>
      <c r="G30" s="19">
        <v>0.13333333333333336</v>
      </c>
      <c r="H30" s="20">
        <v>0.12500000000000006</v>
      </c>
    </row>
    <row r="31" spans="1:8" x14ac:dyDescent="0.35">
      <c r="A31" s="16">
        <v>1.2500000000000001E-2</v>
      </c>
      <c r="B31" s="21">
        <v>0.23809523809523808</v>
      </c>
      <c r="C31" s="22">
        <v>0.21739130434782611</v>
      </c>
      <c r="D31" s="22">
        <v>0.2</v>
      </c>
      <c r="E31" s="22">
        <v>0.18518518518518523</v>
      </c>
      <c r="F31" s="22">
        <v>0.17241379310344829</v>
      </c>
      <c r="G31" s="22">
        <v>0.16129032258064521</v>
      </c>
      <c r="H31" s="23">
        <v>0.15151515151515157</v>
      </c>
    </row>
    <row r="32" spans="1:8" x14ac:dyDescent="0.35">
      <c r="A32" s="17">
        <f>A31+A31-A30</f>
        <v>1.5000000000000001E-2</v>
      </c>
      <c r="B32" s="21">
        <v>0.27272727272727276</v>
      </c>
      <c r="C32" s="22">
        <v>0.25000000000000006</v>
      </c>
      <c r="D32" s="22">
        <v>0.23076923076923078</v>
      </c>
      <c r="E32" s="22">
        <v>0.21428571428571433</v>
      </c>
      <c r="F32" s="22">
        <v>0.2</v>
      </c>
      <c r="G32" s="22">
        <v>0.18750000000000006</v>
      </c>
      <c r="H32" s="23">
        <v>0.17647058823529418</v>
      </c>
    </row>
    <row r="33" spans="1:8" x14ac:dyDescent="0.35">
      <c r="A33" s="17">
        <f t="shared" ref="A33:A35" si="1">A32+A32-A31</f>
        <v>1.7500000000000002E-2</v>
      </c>
      <c r="B33" s="21">
        <v>0.30434782608695654</v>
      </c>
      <c r="C33" s="22">
        <v>0.28000000000000003</v>
      </c>
      <c r="D33" s="22">
        <v>0.25925925925925924</v>
      </c>
      <c r="E33" s="22">
        <v>0.24137931034482762</v>
      </c>
      <c r="F33" s="22">
        <v>0.2258064516129033</v>
      </c>
      <c r="G33" s="22">
        <v>0.21212121212121215</v>
      </c>
      <c r="H33" s="23">
        <v>0.20000000000000007</v>
      </c>
    </row>
    <row r="34" spans="1:8" x14ac:dyDescent="0.35">
      <c r="A34" s="17">
        <f t="shared" si="1"/>
        <v>2.0000000000000004E-2</v>
      </c>
      <c r="B34" s="21">
        <v>0.33333333333333337</v>
      </c>
      <c r="C34" s="22">
        <v>0.30769230769230776</v>
      </c>
      <c r="D34" s="22">
        <v>0.28571428571428575</v>
      </c>
      <c r="E34" s="22">
        <v>0.26666666666666672</v>
      </c>
      <c r="F34" s="22">
        <v>0.25000000000000011</v>
      </c>
      <c r="G34" s="22">
        <v>0.2352941176470589</v>
      </c>
      <c r="H34" s="23">
        <v>0.22222222222222232</v>
      </c>
    </row>
    <row r="35" spans="1:8" x14ac:dyDescent="0.35">
      <c r="A35" s="17">
        <f t="shared" si="1"/>
        <v>2.2500000000000006E-2</v>
      </c>
      <c r="B35" s="24">
        <v>0.3600000000000001</v>
      </c>
      <c r="C35" s="25">
        <v>0.33333333333333343</v>
      </c>
      <c r="D35" s="25">
        <v>0.31034482758620696</v>
      </c>
      <c r="E35" s="25">
        <v>0.29032258064516137</v>
      </c>
      <c r="F35" s="25">
        <v>0.27272727272727282</v>
      </c>
      <c r="G35" s="25">
        <v>0.25714285714285723</v>
      </c>
      <c r="H35" s="26">
        <v>0.24324324324324334</v>
      </c>
    </row>
    <row r="36" spans="1:8" x14ac:dyDescent="0.35">
      <c r="A36" s="17"/>
      <c r="B36" s="17"/>
      <c r="C36" s="17"/>
      <c r="D36" s="17"/>
      <c r="E36" s="17"/>
      <c r="F36" s="17"/>
      <c r="G36" s="17"/>
      <c r="H36" s="17"/>
    </row>
    <row r="38" spans="1:8" x14ac:dyDescent="0.35">
      <c r="A38" s="28" t="s">
        <v>33</v>
      </c>
      <c r="B38" s="28"/>
      <c r="C38" s="28"/>
      <c r="D38" s="29"/>
      <c r="E38" s="30" t="s">
        <v>38</v>
      </c>
      <c r="F38" s="28"/>
      <c r="G38" s="28"/>
      <c r="H38" s="28"/>
    </row>
    <row r="39" spans="1:8" x14ac:dyDescent="0.35">
      <c r="A39" s="28" t="s">
        <v>36</v>
      </c>
      <c r="B39" s="28"/>
      <c r="C39" s="28"/>
      <c r="D39" s="29"/>
      <c r="E39" s="30" t="s">
        <v>37</v>
      </c>
      <c r="F39" s="28"/>
      <c r="G39" s="28"/>
      <c r="H39" s="28"/>
    </row>
    <row r="40" spans="1:8" x14ac:dyDescent="0.35">
      <c r="A40" s="28" t="s">
        <v>34</v>
      </c>
      <c r="B40" s="28"/>
      <c r="C40" s="28"/>
      <c r="D40" s="29"/>
      <c r="E40" s="28"/>
      <c r="F40" s="28"/>
      <c r="G40" s="28"/>
      <c r="H40" s="28"/>
    </row>
    <row r="41" spans="1:8" x14ac:dyDescent="0.35">
      <c r="A41" s="28" t="s">
        <v>35</v>
      </c>
      <c r="B41" s="28"/>
      <c r="C41" s="28"/>
      <c r="D41" s="28"/>
      <c r="E41" s="28" t="s">
        <v>39</v>
      </c>
      <c r="F41" s="28"/>
      <c r="G41" s="28"/>
      <c r="H41" s="28"/>
    </row>
    <row r="44" spans="1:8" x14ac:dyDescent="0.35">
      <c r="A44" s="14" t="str" cm="1">
        <f t="array" aca="1" ref="A44" ca="1">CELL("filename")</f>
        <v>C:\123r3\A H I\IpTalks\[AHI Ip Real estate taxes as shadow ownership v0.3 241026.xlsx]Algebra</v>
      </c>
    </row>
  </sheetData>
  <mergeCells count="1">
    <mergeCell ref="B28:H28"/>
  </mergeCells>
  <hyperlinks>
    <hyperlink ref="E39" r:id="rId1" xr:uid="{B51F7964-CB6C-43B6-8D5C-D0C3158302C6}"/>
    <hyperlink ref="E38" r:id="rId2" xr:uid="{6A6B2B64-054E-4748-BE7E-5CC19B580966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Algebra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Smith</dc:creator>
  <cp:lastModifiedBy>David Smith</cp:lastModifiedBy>
  <cp:lastPrinted>2024-10-26T13:08:09Z</cp:lastPrinted>
  <dcterms:created xsi:type="dcterms:W3CDTF">2024-07-17T13:06:31Z</dcterms:created>
  <dcterms:modified xsi:type="dcterms:W3CDTF">2024-10-26T14:54:23Z</dcterms:modified>
</cp:coreProperties>
</file>